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</sheets>
  <definedNames>
    <definedName name="_xlnm.Print_Area" localSheetId="3">'бер'!$A$1:$AG$99</definedName>
    <definedName name="_xlnm.Print_Area" localSheetId="9">'вер'!$A$1:$AG$99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<sst xmlns="http://schemas.openxmlformats.org/spreadsheetml/2006/main" count="1040" uniqueCount="71">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</sst>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3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90" sqref="K9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15204.6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31235.399999999998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120084.20000000001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16106.9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41044.4</v>
      </c>
      <c r="AG9" s="50">
        <f>AG10+AG15+AG24+AG33+AG47+AG52+AG54+AG61+AG62+AG71+AG72+AG76+AG88+AG81+AG83+AG82+AG69+AG89+AG91+AG90+AG70+AG40+AG92</f>
        <v>141445.9</v>
      </c>
      <c r="AH9" s="49"/>
      <c r="AI9" s="49"/>
    </row>
    <row r="10" spans="1:33" ht="15.75">
      <c r="A10" s="4" t="s">
        <v>4</v>
      </c>
      <c r="B10" s="22">
        <v>4549.5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507.3</v>
      </c>
      <c r="AG10" s="27">
        <f>B10+C10-AF10</f>
        <v>7681.9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242.2</v>
      </c>
      <c r="AG11" s="27">
        <f>B11+C11-AF11</f>
        <v>5801.2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61.99999999999999</v>
      </c>
      <c r="AG12" s="27">
        <f>B12+C12-AF12</f>
        <v>197.2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588.9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203.09999999999997</v>
      </c>
      <c r="AG14" s="27">
        <f>AG10-AG11-AG12-AG13</f>
        <v>1683.4999999999998</v>
      </c>
    </row>
    <row r="15" spans="1:33" ht="15" customHeight="1">
      <c r="A15" s="4" t="s">
        <v>6</v>
      </c>
      <c r="B15" s="22">
        <v>34109.6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12391.199999999999</v>
      </c>
      <c r="AG15" s="27">
        <f aca="true" t="shared" si="3" ref="AG15:AG31">B15+C15-AF15</f>
        <v>45208.9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5794.5</v>
      </c>
      <c r="AG16" s="71">
        <f t="shared" si="3"/>
        <v>19411.1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11058.9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11126.6</v>
      </c>
      <c r="AG17" s="27">
        <f t="shared" si="3"/>
        <v>16955.299999999996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32.8</v>
      </c>
    </row>
    <row r="19" spans="1:33" ht="15.75">
      <c r="A19" s="3" t="s">
        <v>1</v>
      </c>
      <c r="B19" s="22">
        <v>1996.2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763.2</v>
      </c>
      <c r="AG19" s="27">
        <f t="shared" si="3"/>
        <v>4855.1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150.3</v>
      </c>
      <c r="AG20" s="27">
        <f t="shared" si="3"/>
        <v>16802</v>
      </c>
    </row>
    <row r="21" spans="1:33" ht="15.75">
      <c r="A21" s="3" t="s">
        <v>17</v>
      </c>
      <c r="B21" s="22">
        <v>1484.1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13.1</v>
      </c>
      <c r="AG21" s="27">
        <f t="shared" si="3"/>
        <v>2324.2000000000003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1262.9999999999995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125.09999999999965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337.99999999999966</v>
      </c>
      <c r="AG23" s="27">
        <f t="shared" si="3"/>
        <v>4239.500000000002</v>
      </c>
    </row>
    <row r="24" spans="1:33" ht="15" customHeight="1">
      <c r="A24" s="4" t="s">
        <v>7</v>
      </c>
      <c r="B24" s="22">
        <v>22309.6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1304.5</v>
      </c>
      <c r="AG24" s="27">
        <f t="shared" si="3"/>
        <v>31546</v>
      </c>
    </row>
    <row r="25" spans="1:34" s="70" customFormat="1" ht="15" customHeight="1">
      <c r="A25" s="65" t="s">
        <v>47</v>
      </c>
      <c r="B25" s="66">
        <v>15919.2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954.5</v>
      </c>
      <c r="AG25" s="71">
        <f t="shared" si="3"/>
        <v>21534.1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17090.7</v>
      </c>
      <c r="AH26" s="6"/>
    </row>
    <row r="27" spans="1:33" ht="15.75">
      <c r="A27" s="3" t="s">
        <v>3</v>
      </c>
      <c r="B27" s="22">
        <v>1858.2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609.8</v>
      </c>
      <c r="AG27" s="27">
        <f t="shared" si="3"/>
        <v>3682.8999999999996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95.8</v>
      </c>
      <c r="AG28" s="27">
        <f t="shared" si="3"/>
        <v>318.90000000000003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381.59999999999997</v>
      </c>
      <c r="AG29" s="27">
        <f t="shared" si="3"/>
        <v>3257.4</v>
      </c>
    </row>
    <row r="30" spans="1:33" ht="15.75">
      <c r="A30" s="3" t="s">
        <v>17</v>
      </c>
      <c r="B30" s="22">
        <v>134.4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36.4</v>
      </c>
      <c r="AG30" s="27">
        <f t="shared" si="3"/>
        <v>152.70000000000002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2279.3999999999987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180.89999999999998</v>
      </c>
      <c r="AG32" s="27">
        <f>AG24-AG26-AG27-AG28-AG29-AG30-AG31</f>
        <v>7043.400000000001</v>
      </c>
    </row>
    <row r="33" spans="1:33" ht="15" customHeight="1">
      <c r="A33" s="4" t="s">
        <v>8</v>
      </c>
      <c r="B33" s="22">
        <v>139.2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1289.7</v>
      </c>
      <c r="AG33" s="27">
        <f aca="true" t="shared" si="6" ref="AG33:AG38">B33+C33-AF33</f>
        <v>2215.8999999999996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168.8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6.3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177.4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1289.4</v>
      </c>
      <c r="AG37" s="27">
        <f t="shared" si="6"/>
        <v>1790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0.3000000000000682</v>
      </c>
      <c r="AG39" s="27">
        <f>AG33-AG34-AG36-AG38-AG35-AG37</f>
        <v>59.59999999999968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258.9</v>
      </c>
      <c r="AG40" s="27">
        <f aca="true" t="shared" si="8" ref="AG40:AG45">B40+C40-AF40</f>
        <v>471.5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215.2</v>
      </c>
      <c r="AG41" s="27">
        <f t="shared" si="8"/>
        <v>383.6000000000001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0.3</v>
      </c>
      <c r="AG44" s="27">
        <f t="shared" si="8"/>
        <v>35.7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43.400000000000006</v>
      </c>
      <c r="AG46" s="27">
        <f>AG40-AG41-AG42-AG43-AG44-AG45</f>
        <v>47.999999999999915</v>
      </c>
    </row>
    <row r="47" spans="1:33" ht="17.25" customHeight="1">
      <c r="A47" s="4" t="s">
        <v>70</v>
      </c>
      <c r="B47" s="36">
        <v>808.1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221.7</v>
      </c>
      <c r="AG47" s="27">
        <f>B47+C47-AF47</f>
        <v>1998.7</v>
      </c>
    </row>
    <row r="48" spans="1:33" ht="15.75">
      <c r="A48" s="3" t="s">
        <v>5</v>
      </c>
      <c r="B48" s="22">
        <v>1.4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0.3000000000000007</v>
      </c>
    </row>
    <row r="49" spans="1:33" ht="15.75">
      <c r="A49" s="3" t="s">
        <v>17</v>
      </c>
      <c r="B49" s="22">
        <f>668.8-1.4</f>
        <v>667.4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160.20000000000002</v>
      </c>
      <c r="AG49" s="27">
        <f>B49+C49-AF49</f>
        <v>1357.8999999999999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43.099999999999994</v>
      </c>
      <c r="AG51" s="27">
        <f>AG47-AG49-AG48</f>
        <v>640.5000000000002</v>
      </c>
    </row>
    <row r="52" spans="1:33" ht="15" customHeight="1">
      <c r="A52" s="4" t="s">
        <v>0</v>
      </c>
      <c r="B52" s="22">
        <v>4192.7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3520.2</v>
      </c>
      <c r="AG52" s="27">
        <f aca="true" t="shared" si="12" ref="AG52:AG59">B52+C52-AF52</f>
        <v>5200.899999999999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431.8</v>
      </c>
      <c r="AG53" s="27">
        <f t="shared" si="12"/>
        <v>677.7</v>
      </c>
    </row>
    <row r="54" spans="1:34" ht="15" customHeight="1">
      <c r="A54" s="4" t="s">
        <v>9</v>
      </c>
      <c r="B54" s="44">
        <v>3339.6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1755</v>
      </c>
      <c r="AG54" s="22">
        <f t="shared" si="12"/>
        <v>4001.8999999999996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1459.6</v>
      </c>
      <c r="AG55" s="22">
        <f t="shared" si="12"/>
        <v>2420.9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3.7</v>
      </c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5.9</v>
      </c>
      <c r="AG57" s="22">
        <f t="shared" si="12"/>
        <v>647.3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308.89999999999975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17.900000000000002</v>
      </c>
      <c r="K60" s="22">
        <f t="shared" si="13"/>
        <v>15.799999999999955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289.5000000000001</v>
      </c>
      <c r="AG60" s="22">
        <f>AG54-AG55-AG57-AG59-AG56-AG58</f>
        <v>933.6999999999996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31</v>
      </c>
      <c r="AG61" s="22">
        <f aca="true" t="shared" si="15" ref="AG61:AG67">B61+C61-AF61</f>
        <v>301.6</v>
      </c>
    </row>
    <row r="62" spans="1:33" ht="15" customHeight="1">
      <c r="A62" s="4" t="s">
        <v>11</v>
      </c>
      <c r="B62" s="22">
        <v>1265.4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4.5</v>
      </c>
      <c r="AG62" s="22">
        <f t="shared" si="15"/>
        <v>3258.1000000000004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1202.6999999999998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62.6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227.6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372.40000000000015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3.9</v>
      </c>
      <c r="K68" s="22">
        <f t="shared" si="16"/>
        <v>0.6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4.5</v>
      </c>
      <c r="AG68" s="22">
        <f>AG62-AG63-AG66-AG67-AG65-AG64</f>
        <v>1682.2000000000007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1756</v>
      </c>
      <c r="AG69" s="30">
        <f aca="true" t="shared" si="17" ref="AG69:AG92">B69+C69-AF69</f>
        <v>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1083.4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135.89999999999998</v>
      </c>
      <c r="AG72" s="30">
        <f t="shared" si="17"/>
        <v>4213.700000000001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367.4</v>
      </c>
    </row>
    <row r="75" spans="1:33" ht="15" customHeight="1">
      <c r="A75" s="3" t="s">
        <v>17</v>
      </c>
      <c r="B75" s="22">
        <v>79.5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525.3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548.9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77.30000000000001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2219.3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2818.7000000000003</v>
      </c>
      <c r="AG89" s="22">
        <f t="shared" si="17"/>
        <v>2896.9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392.5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818.5</v>
      </c>
      <c r="AH91" s="11"/>
    </row>
    <row r="92" spans="1:34" ht="15.75">
      <c r="A92" s="4" t="s">
        <v>44</v>
      </c>
      <c r="B92" s="22">
        <v>39511.9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14228.199999999999</v>
      </c>
      <c r="AG92" s="22">
        <f t="shared" si="17"/>
        <v>28338.700000000004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120084.20000000001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16106.9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41044.4</v>
      </c>
      <c r="AG94" s="58">
        <f>AG10+AG15+AG24+AG33+AG47+AG52+AG54+AG61+AG62+AG69+AG71+AG72+AG76+AG81+AG82+AG83+AG88+AG89+AG90+AG91+AG70+AG40+AG92</f>
        <v>141445.9</v>
      </c>
    </row>
    <row r="95" spans="1:33" ht="15.75">
      <c r="A95" s="3" t="s">
        <v>5</v>
      </c>
      <c r="B95" s="22">
        <f aca="true" t="shared" si="19" ref="B95:AD95">B11+B17+B26+B34+B55+B63+B73+B41+B77+B48</f>
        <v>51351.30000000001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12793.6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13062</v>
      </c>
      <c r="AG95" s="27">
        <f>B95+C95-AF95</f>
        <v>44118.50000000001</v>
      </c>
    </row>
    <row r="96" spans="1:33" ht="15.75">
      <c r="A96" s="3" t="s">
        <v>2</v>
      </c>
      <c r="B96" s="22">
        <f aca="true" t="shared" si="20" ref="B96:AD96">B12+B20+B29+B36+B57+B66+B44+B80+B74+B53</f>
        <v>5179.999999999999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3.7</v>
      </c>
      <c r="K96" s="22">
        <f t="shared" si="20"/>
        <v>401.5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1069.6</v>
      </c>
      <c r="AG96" s="27">
        <f>B96+C96-AF96</f>
        <v>22392.200000000004</v>
      </c>
    </row>
    <row r="97" spans="1:33" ht="15.75">
      <c r="A97" s="3" t="s">
        <v>3</v>
      </c>
      <c r="B97" s="22">
        <f aca="true" t="shared" si="21" ref="B97:AA97">B18+B27+B42+B64+B78</f>
        <v>1877.3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609.8</v>
      </c>
      <c r="AG97" s="27">
        <f>B97+C97-AF97</f>
        <v>3719</v>
      </c>
    </row>
    <row r="98" spans="1:33" ht="15.75">
      <c r="A98" s="3" t="s">
        <v>1</v>
      </c>
      <c r="B98" s="22">
        <f aca="true" t="shared" si="22" ref="B98:AD98">B19+B28+B65+B35+B43+B56+B79</f>
        <v>2363.5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859</v>
      </c>
      <c r="AG98" s="27">
        <f>B98+C98-AF98</f>
        <v>5260.599999999999</v>
      </c>
    </row>
    <row r="99" spans="1:33" ht="15.75">
      <c r="A99" s="3" t="s">
        <v>17</v>
      </c>
      <c r="B99" s="22">
        <f aca="true" t="shared" si="23" ref="B99:X99">B21+B30+B49+B37+B58+B13+B75+B67</f>
        <v>2365.4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1499.1</v>
      </c>
      <c r="AG99" s="27">
        <f>B99+C99-AF99</f>
        <v>6230.1</v>
      </c>
    </row>
    <row r="100" spans="1:33" ht="12.75">
      <c r="A100" s="1" t="s">
        <v>41</v>
      </c>
      <c r="B100" s="2">
        <f aca="true" t="shared" si="25" ref="B100:AD100">B94-B95-B96-B97-B98-B99</f>
        <v>56946.69999999999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1633.7000000000003</v>
      </c>
      <c r="K100" s="2">
        <f t="shared" si="25"/>
        <v>1877.7999999999995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23944.900000000005</v>
      </c>
      <c r="AG100" s="2">
        <f>AG94-AG95-AG96-AG97-AG98-AG99</f>
        <v>59725.49999999998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X8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7" sqref="B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2016-09-09T09:41:34Z</cp:lastPrinted>
  <dcterms:created xsi:type="dcterms:W3CDTF">2002-11-05T08:53:00Z</dcterms:created>
  <dcterms:modified xsi:type="dcterms:W3CDTF">2016-09-13T05:58:15Z</dcterms:modified>
  <cp:category/>
  <cp:version/>
  <cp:contentType/>
  <cp:contentStatus/>
</cp:coreProperties>
</file>